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0м" sheetId="1" state="visible" r:id="rId2"/>
    <sheet name="10-20м" sheetId="2" state="visible" r:id="rId3"/>
  </sheets>
  <calcPr iterateCount="100" refMode="A1" iterate="tru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<sst xmlns="http://schemas.openxmlformats.org/spreadsheetml/2006/main" count="82" uniqueCount="40">
  <si>
    <t xml:space="preserve">ВЕДОМОСТЬ  УЧЁТА  РЕЗУЛЬТАТОВ  СТРЕЛЬБ</t>
  </si>
  <si>
    <t xml:space="preserve">Войсковая часть</t>
  </si>
  <si>
    <t xml:space="preserve">ОБРАЗЕЦ</t>
  </si>
  <si>
    <t xml:space="preserve">Подразделение</t>
  </si>
  <si>
    <t xml:space="preserve">Тема: Экспериментальные стрельбы «Превышение на дистанции 10 и 20 м»</t>
  </si>
  <si>
    <r>
      <rPr>
        <sz val="10"/>
        <color rgb="FF000000"/>
        <rFont val="PT Serif"/>
        <family val="1"/>
      </rPr>
      <t xml:space="preserve">Угол места мишени, </t>
    </r>
    <r>
      <rPr>
        <sz val="10"/>
        <color rgb="FF000000"/>
        <rFont val="DejaVu Serif"/>
        <family val="1"/>
      </rPr>
      <t xml:space="preserve">°</t>
    </r>
  </si>
  <si>
    <t xml:space="preserve">≥-15 ≤15</t>
  </si>
  <si>
    <t xml:space="preserve">Барометрическое давление мм рт. ст.</t>
  </si>
  <si>
    <t xml:space="preserve">≥730 ≤770</t>
  </si>
  <si>
    <t xml:space="preserve">Температура воздуха и заряда, ºС</t>
  </si>
  <si>
    <t xml:space="preserve">≥+5 ≤+25</t>
  </si>
  <si>
    <t xml:space="preserve">Положение</t>
  </si>
  <si>
    <t xml:space="preserve">лёжа с упором магазина</t>
  </si>
  <si>
    <t xml:space="preserve">Продольный ветер, м/с</t>
  </si>
  <si>
    <t xml:space="preserve">≤10</t>
  </si>
  <si>
    <t xml:space="preserve">Боковой ветер, м/с</t>
  </si>
  <si>
    <t xml:space="preserve">≤5</t>
  </si>
  <si>
    <t xml:space="preserve">Дальность прицела</t>
  </si>
  <si>
    <t xml:space="preserve">Дистанция до мишени, м</t>
  </si>
  <si>
    <t xml:space="preserve">Табличное превышение СТП (КТ) над ТП, мм</t>
  </si>
  <si>
    <t xml:space="preserve">Стрелок</t>
  </si>
  <si>
    <t xml:space="preserve">Оружие</t>
  </si>
  <si>
    <t xml:space="preserve">Прицел</t>
  </si>
  <si>
    <t xml:space="preserve">Превышение центра пробоины над точкой прицеливания (ТП)
, мм</t>
  </si>
  <si>
    <t xml:space="preserve">Расход патрон, шт.</t>
  </si>
  <si>
    <t xml:space="preserve">Вертикальное отклонение СТП от КТ, мм</t>
  </si>
  <si>
    <t xml:space="preserve">АК74М</t>
  </si>
  <si>
    <t xml:space="preserve">открытый</t>
  </si>
  <si>
    <t xml:space="preserve">№</t>
  </si>
  <si>
    <t xml:space="preserve">Среднее</t>
  </si>
  <si>
    <t xml:space="preserve">-</t>
  </si>
  <si>
    <t xml:space="preserve">Руководитель стрельбы на участке</t>
  </si>
  <si>
    <t xml:space="preserve">Max</t>
  </si>
  <si>
    <t xml:space="preserve">Старший руководитель стрельбы</t>
  </si>
  <si>
    <t xml:space="preserve">Min</t>
  </si>
  <si>
    <t xml:space="preserve">Командир части</t>
  </si>
  <si>
    <t xml:space="preserve">М.П.</t>
  </si>
  <si>
    <t xml:space="preserve"> (подпись, звание, Фамилия И.О.)</t>
  </si>
  <si>
    <t xml:space="preserve">Расчётное Превышение, мм</t>
  </si>
  <si>
    <t xml:space="preserve">Истинное Превышение, мм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</si>
</sst>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yy"/>
    <numFmt numFmtId="166" formatCode="0"/>
    <numFmt numFmtId="167" formatCode="General"/>
    <numFmt numFmtId="168" formatCode="0.0"/>
  </numFmts>
  <fonts count="12">
    <font>
      <sz val="12"/>
      <name val="PT Astra Sans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PT Astra Sans"/>
      <family val="2"/>
    </font>
    <font>
      <sz val="10"/>
      <color rgb="FF000000"/>
      <name val="PT Serif"/>
      <family val="1"/>
    </font>
    <font>
      <sz val="10"/>
      <name val="PT Serif"/>
      <family val="1"/>
    </font>
    <font>
      <sz val="10"/>
      <color rgb="FF0000FF"/>
      <name val="PT Serif"/>
      <family val="1"/>
    </font>
    <font>
      <sz val="10"/>
      <color rgb="FFC9211E"/>
      <name val="PT Serif"/>
      <family val="1"/>
    </font>
    <font>
      <b val="true"/>
      <sz val="10"/>
      <color rgb="FF000000"/>
      <name val="PT Serif"/>
      <family val="1"/>
    </font>
    <font>
      <sz val="10"/>
      <color rgb="FF000000"/>
      <name val="DejaVu Serif"/>
      <family val="1"/>
    </font>
    <font>
      <i val="true"/>
      <sz val="10"/>
      <color rgb="FF000000"/>
      <name val="PT Serif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double"/>
      <right style="double"/>
      <top style="hair"/>
      <bottom style="hair"/>
      <diagonal/>
    </border>
    <border diagonalUp="false" diagonalDown="false">
      <left/>
      <right/>
      <top style="double"/>
      <bottom/>
      <diagonal/>
    </border>
    <border diagonalUp="false" diagonalDown="false">
      <left style="hair"/>
      <right style="hair"/>
      <top style="double"/>
      <bottom style="hair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center" vertical="center" textRotation="0" wrapText="true" indent="0" shrinkToFit="false"/>
    </xf>
  </cellStyleXfs>
  <cellXfs count="75">
    <xf numFmtId="164" fontId="0" fillId="0" borderId="0" xfId="0" applyFont="false" applyBorder="false" applyAlignment="fals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top" textRotation="0" wrapText="tru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0" borderId="0" xfId="0" applyFont="true" applyBorder="false" applyAlignment="true" applyProtection="true">
      <alignment horizontal="general" vertical="center" textRotation="0" wrapText="true" indent="0" shrinkToFit="false"/>
      <protection locked="fals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true" indent="0" shrinkToFit="false"/>
      <protection locked="false" hidden="false"/>
    </xf>
    <xf numFmtId="164" fontId="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2" borderId="1" xfId="0" applyFont="true" applyBorder="true" applyAlignment="true" applyProtection="true">
      <alignment horizontal="justify" vertical="center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false" applyProtection="true">
      <alignment horizontal="general" vertical="top" textRotation="0" wrapText="true" indent="0" shrinkToFit="false"/>
      <protection locked="true" hidden="false"/>
    </xf>
    <xf numFmtId="164" fontId="5" fillId="0" borderId="3" xfId="0" applyFont="true" applyBorder="true" applyAlignment="false" applyProtection="true">
      <alignment horizontal="general" vertical="top" textRotation="0" wrapText="true" indent="0" shrinkToFit="false"/>
      <protection locked="true" hidden="false"/>
    </xf>
    <xf numFmtId="166" fontId="5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5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top" textRotation="0" wrapText="true" indent="0" shrinkToFit="false"/>
      <protection locked="true" hidden="false"/>
    </xf>
    <xf numFmtId="164" fontId="5" fillId="0" borderId="5" xfId="0" applyFont="true" applyBorder="true" applyAlignment="false" applyProtection="true">
      <alignment horizontal="general" vertical="top" textRotation="0" wrapText="true" indent="0" shrinkToFit="false"/>
      <protection locked="true" hidden="false"/>
    </xf>
    <xf numFmtId="164" fontId="5" fillId="0" borderId="6" xfId="0" applyFont="true" applyBorder="true" applyAlignment="false" applyProtection="true">
      <alignment horizontal="general" vertical="top" textRotation="0" wrapText="true" indent="0" shrinkToFit="false"/>
      <protection locked="true" hidden="false"/>
    </xf>
    <xf numFmtId="166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top" textRotation="0" wrapText="tru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false" applyAlignment="false" applyProtection="true">
      <alignment horizontal="general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6" fontId="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top" textRotation="0" wrapText="true" indent="0" shrinkToFit="false"/>
      <protection locked="true" hidden="false"/>
    </xf>
    <xf numFmtId="167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top" textRotation="0" wrapText="true" indent="0" shrinkToFit="false"/>
      <protection locked="false" hidden="false"/>
    </xf>
    <xf numFmtId="167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5" fillId="2" borderId="1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7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" xfId="0" applyFont="true" applyBorder="true" applyAlignment="false" applyProtection="true">
      <alignment horizontal="general" vertical="top" textRotation="0" wrapText="true" indent="0" shrinkToFit="false"/>
      <protection locked="false" hidden="false"/>
    </xf>
    <xf numFmtId="168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6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top" textRotation="0" wrapText="tru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Заголовок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V33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K19" activeCellId="0" sqref="K19"/>
    </sheetView>
  </sheetViews>
  <sheetFormatPr defaultColWidth="8.0703125" defaultRowHeight="14.65" zeroHeight="false" outlineLevelRow="0" outlineLevelCol="0"/>
  <cols>
    <col collapsed="false" customWidth="true" hidden="false" outlineLevel="0" max="1" min="1" style="1" width="7.6"/>
    <col collapsed="false" customWidth="true" hidden="false" outlineLevel="0" max="2" min="2" style="1" width="10.63"/>
    <col collapsed="false" customWidth="true" hidden="false" outlineLevel="0" max="3" min="3" style="1" width="9.42"/>
    <col collapsed="false" customWidth="true" hidden="false" outlineLevel="0" max="18" min="4" style="1" width="4.68"/>
    <col collapsed="false" customWidth="true" hidden="false" outlineLevel="0" max="19" min="19" style="1" width="7.31"/>
    <col collapsed="false" customWidth="true" hidden="false" outlineLevel="0" max="20" min="20" style="1" width="6.57"/>
    <col collapsed="false" customWidth="true" hidden="false" outlineLevel="0" max="21" min="21" style="1" width="12.07"/>
    <col collapsed="false" customWidth="true" hidden="false" outlineLevel="0" max="22" min="22" style="1" width="7.05"/>
    <col collapsed="false" customWidth="true" hidden="false" outlineLevel="0" max="23" min="23" style="1" width="7.31"/>
    <col collapsed="false" customWidth="false" hidden="false" outlineLevel="0" max="36" min="24" style="1" width="8.05"/>
    <col collapsed="false" customWidth="true" hidden="false" outlineLevel="0" max="37" min="37" style="1" width="9.29"/>
    <col collapsed="false" customWidth="false" hidden="false" outlineLevel="0" max="247" min="38" style="1" width="8.05"/>
    <col collapsed="false" customWidth="false" hidden="false" outlineLevel="0" max="257" min="248" style="2" width="8.05"/>
  </cols>
  <sheetData>
    <row r="1" s="13" customFormat="true" ht="14.65" hidden="false" customHeight="true" outlineLevel="0" collapsed="false">
      <c r="A1" s="3" t="s">
        <v>0</v>
      </c>
      <c r="B1" s="3"/>
      <c r="C1" s="3"/>
      <c r="D1" s="4"/>
      <c r="E1" s="4"/>
      <c r="F1" s="4"/>
      <c r="G1" s="5" t="n">
        <v>45931</v>
      </c>
      <c r="H1" s="5"/>
      <c r="I1" s="5"/>
      <c r="J1" s="6"/>
      <c r="K1" s="4"/>
      <c r="L1" s="4"/>
      <c r="M1" s="7" t="s">
        <v>1</v>
      </c>
      <c r="N1" s="8" t="s">
        <v>2</v>
      </c>
      <c r="O1" s="8"/>
      <c r="P1" s="8"/>
      <c r="Q1" s="9"/>
      <c r="R1" s="10"/>
      <c r="S1" s="11" t="s">
        <v>3</v>
      </c>
      <c r="T1" s="12" t="s">
        <v>2</v>
      </c>
      <c r="U1" s="12"/>
    </row>
    <row r="2" s="13" customFormat="true" ht="14.65" hidden="false" customHeight="true" outlineLevel="0" collapsed="false">
      <c r="A2" s="14" t="s">
        <v>4</v>
      </c>
      <c r="B2" s="15"/>
      <c r="C2" s="16"/>
      <c r="D2" s="4"/>
      <c r="E2" s="4"/>
      <c r="F2" s="4"/>
      <c r="G2" s="4"/>
      <c r="H2" s="4"/>
      <c r="I2" s="4"/>
      <c r="J2" s="4"/>
      <c r="K2" s="4"/>
      <c r="L2" s="4"/>
      <c r="M2" s="17"/>
      <c r="N2" s="18"/>
      <c r="O2" s="4"/>
      <c r="P2" s="4"/>
      <c r="Q2" s="4"/>
      <c r="R2" s="19"/>
      <c r="S2" s="16"/>
      <c r="T2" s="16"/>
      <c r="U2" s="16"/>
    </row>
    <row r="3" s="21" customFormat="true" ht="12.75" hidden="false" customHeight="true" outlineLevel="0" collapsed="false">
      <c r="A3" s="3"/>
      <c r="B3" s="18"/>
      <c r="C3" s="4"/>
      <c r="D3" s="7"/>
      <c r="E3" s="19"/>
      <c r="F3" s="4"/>
      <c r="G3" s="4"/>
      <c r="H3" s="4"/>
      <c r="I3" s="18"/>
      <c r="J3" s="19"/>
      <c r="K3" s="18"/>
      <c r="L3" s="4"/>
      <c r="M3" s="4"/>
      <c r="N3" s="4"/>
      <c r="O3" s="18"/>
      <c r="P3" s="16"/>
      <c r="Q3" s="7"/>
      <c r="R3" s="20"/>
      <c r="S3" s="20"/>
      <c r="T3" s="16"/>
      <c r="U3" s="16"/>
      <c r="IN3" s="22"/>
      <c r="IO3" s="22"/>
      <c r="IP3" s="22"/>
      <c r="IQ3" s="22"/>
      <c r="IR3" s="22"/>
      <c r="IS3" s="22"/>
      <c r="IT3" s="22"/>
      <c r="IU3" s="22"/>
      <c r="IV3" s="22"/>
    </row>
    <row r="4" s="21" customFormat="true" ht="12.75" hidden="false" customHeight="true" outlineLevel="0" collapsed="false">
      <c r="A4" s="3"/>
      <c r="B4" s="7" t="s">
        <v>5</v>
      </c>
      <c r="C4" s="12" t="s">
        <v>6</v>
      </c>
      <c r="D4" s="7"/>
      <c r="E4" s="19"/>
      <c r="F4" s="4"/>
      <c r="G4" s="4"/>
      <c r="H4" s="4"/>
      <c r="I4" s="18"/>
      <c r="J4" s="19"/>
      <c r="K4" s="7" t="s">
        <v>7</v>
      </c>
      <c r="L4" s="12" t="s">
        <v>8</v>
      </c>
      <c r="M4" s="12"/>
      <c r="N4" s="4"/>
      <c r="O4" s="18"/>
      <c r="P4" s="16"/>
      <c r="Q4" s="7"/>
      <c r="R4" s="20"/>
      <c r="S4" s="20"/>
      <c r="T4" s="7" t="s">
        <v>9</v>
      </c>
      <c r="U4" s="12" t="s">
        <v>10</v>
      </c>
      <c r="IN4" s="22"/>
      <c r="IO4" s="22"/>
      <c r="IP4" s="22"/>
      <c r="IQ4" s="22"/>
      <c r="IR4" s="22"/>
      <c r="IS4" s="22"/>
      <c r="IT4" s="22"/>
      <c r="IU4" s="22"/>
      <c r="IV4" s="22"/>
    </row>
    <row r="5" s="21" customFormat="true" ht="12.75" hidden="false" customHeight="true" outlineLevel="0" collapsed="false">
      <c r="A5" s="3"/>
      <c r="B5" s="18"/>
      <c r="C5" s="4"/>
      <c r="D5" s="7"/>
      <c r="E5" s="19"/>
      <c r="F5" s="4"/>
      <c r="G5" s="4"/>
      <c r="H5" s="4"/>
      <c r="I5" s="18"/>
      <c r="J5" s="19"/>
      <c r="K5" s="18"/>
      <c r="L5" s="4"/>
      <c r="M5" s="4"/>
      <c r="N5" s="4"/>
      <c r="O5" s="18"/>
      <c r="P5" s="16"/>
      <c r="Q5" s="7"/>
      <c r="R5" s="20"/>
      <c r="S5" s="20"/>
      <c r="T5" s="16"/>
      <c r="U5" s="16"/>
      <c r="IN5" s="22"/>
      <c r="IO5" s="22"/>
      <c r="IP5" s="22"/>
      <c r="IQ5" s="22"/>
      <c r="IR5" s="22"/>
      <c r="IS5" s="22"/>
      <c r="IT5" s="22"/>
      <c r="IU5" s="22"/>
      <c r="IV5" s="22"/>
    </row>
    <row r="6" s="21" customFormat="true" ht="12.75" hidden="false" customHeight="true" outlineLevel="0" collapsed="false">
      <c r="A6" s="3"/>
      <c r="B6" s="11" t="s">
        <v>11</v>
      </c>
      <c r="C6" s="12" t="s">
        <v>12</v>
      </c>
      <c r="D6" s="12"/>
      <c r="E6" s="12"/>
      <c r="F6" s="12"/>
      <c r="G6" s="4"/>
      <c r="H6" s="4"/>
      <c r="I6" s="18"/>
      <c r="J6" s="19"/>
      <c r="K6" s="7" t="s">
        <v>13</v>
      </c>
      <c r="L6" s="12" t="s">
        <v>14</v>
      </c>
      <c r="M6" s="12"/>
      <c r="N6" s="4"/>
      <c r="O6" s="18"/>
      <c r="P6" s="16"/>
      <c r="Q6" s="7"/>
      <c r="R6" s="20"/>
      <c r="S6" s="20"/>
      <c r="T6" s="7" t="s">
        <v>15</v>
      </c>
      <c r="U6" s="12" t="s">
        <v>16</v>
      </c>
      <c r="IN6" s="22"/>
      <c r="IO6" s="22"/>
      <c r="IP6" s="22"/>
      <c r="IQ6" s="22"/>
      <c r="IR6" s="22"/>
      <c r="IS6" s="22"/>
      <c r="IT6" s="22"/>
      <c r="IU6" s="22"/>
      <c r="IV6" s="22"/>
    </row>
    <row r="7" s="21" customFormat="true" ht="12.75" hidden="false" customHeight="true" outlineLevel="0" collapsed="false">
      <c r="A7" s="3"/>
      <c r="B7" s="18"/>
      <c r="C7" s="4"/>
      <c r="D7" s="7"/>
      <c r="E7" s="19"/>
      <c r="F7" s="4"/>
      <c r="G7" s="4"/>
      <c r="H7" s="4"/>
      <c r="I7" s="18"/>
      <c r="J7" s="19"/>
      <c r="K7" s="18"/>
      <c r="L7" s="4"/>
      <c r="M7" s="4"/>
      <c r="N7" s="4"/>
      <c r="O7" s="18"/>
      <c r="P7" s="16"/>
      <c r="Q7" s="7"/>
      <c r="R7" s="20"/>
      <c r="S7" s="20"/>
      <c r="T7" s="16"/>
      <c r="U7" s="16"/>
      <c r="IN7" s="22"/>
      <c r="IO7" s="22"/>
      <c r="IP7" s="22"/>
      <c r="IQ7" s="22"/>
      <c r="IR7" s="22"/>
      <c r="IS7" s="22"/>
      <c r="IT7" s="22"/>
      <c r="IU7" s="22"/>
      <c r="IV7" s="22"/>
    </row>
    <row r="8" s="21" customFormat="true" ht="12.75" hidden="false" customHeight="true" outlineLevel="0" collapsed="false">
      <c r="A8" s="3"/>
      <c r="B8" s="23" t="s">
        <v>17</v>
      </c>
      <c r="C8" s="8" t="n">
        <v>3</v>
      </c>
      <c r="D8" s="4"/>
      <c r="E8" s="19"/>
      <c r="F8" s="4"/>
      <c r="G8" s="4"/>
      <c r="H8" s="24"/>
      <c r="I8" s="4"/>
      <c r="J8" s="4"/>
      <c r="K8" s="7" t="s">
        <v>18</v>
      </c>
      <c r="L8" s="25" t="n">
        <v>100</v>
      </c>
      <c r="M8" s="25"/>
      <c r="N8" s="4"/>
      <c r="O8" s="4"/>
      <c r="P8" s="18"/>
      <c r="Q8" s="4"/>
      <c r="R8" s="4"/>
      <c r="S8" s="16"/>
      <c r="T8" s="7" t="s">
        <v>19</v>
      </c>
      <c r="U8" s="12" t="n">
        <v>130</v>
      </c>
      <c r="IN8" s="22"/>
      <c r="IO8" s="22"/>
      <c r="IP8" s="22"/>
      <c r="IQ8" s="22"/>
      <c r="IR8" s="22"/>
      <c r="IS8" s="22"/>
      <c r="IT8" s="22"/>
      <c r="IU8" s="22"/>
      <c r="IV8" s="22"/>
    </row>
    <row r="9" s="21" customFormat="true" ht="12.75" hidden="false" customHeight="true" outlineLevel="0" collapsed="false">
      <c r="A9" s="3"/>
      <c r="B9" s="19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7"/>
      <c r="R9" s="20"/>
      <c r="S9" s="16"/>
      <c r="T9" s="16"/>
      <c r="U9" s="16"/>
      <c r="IN9" s="22"/>
      <c r="IO9" s="22"/>
      <c r="IP9" s="22"/>
      <c r="IQ9" s="22"/>
      <c r="IR9" s="22"/>
      <c r="IS9" s="22"/>
      <c r="IT9" s="22"/>
      <c r="IU9" s="22"/>
      <c r="IV9" s="22"/>
    </row>
    <row r="10" customFormat="false" ht="19.85" hidden="false" customHeight="true" outlineLevel="0" collapsed="false">
      <c r="A10" s="26" t="s">
        <v>20</v>
      </c>
      <c r="B10" s="27" t="s">
        <v>21</v>
      </c>
      <c r="C10" s="28" t="s">
        <v>22</v>
      </c>
      <c r="D10" s="29" t="s">
        <v>23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7" t="s">
        <v>24</v>
      </c>
      <c r="U10" s="27" t="s">
        <v>25</v>
      </c>
    </row>
    <row r="11" customFormat="false" ht="19.85" hidden="false" customHeight="true" outlineLevel="0" collapsed="false">
      <c r="A11" s="26"/>
      <c r="B11" s="30" t="s">
        <v>26</v>
      </c>
      <c r="C11" s="30" t="s">
        <v>27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7"/>
      <c r="U11" s="27"/>
    </row>
    <row r="12" customFormat="false" ht="19.85" hidden="false" customHeight="true" outlineLevel="0" collapsed="false">
      <c r="A12" s="26" t="s">
        <v>28</v>
      </c>
      <c r="B12" s="27" t="s">
        <v>28</v>
      </c>
      <c r="C12" s="28" t="s">
        <v>28</v>
      </c>
      <c r="D12" s="28" t="n">
        <v>1</v>
      </c>
      <c r="E12" s="28" t="n">
        <v>2</v>
      </c>
      <c r="F12" s="28" t="n">
        <v>3</v>
      </c>
      <c r="G12" s="28" t="n">
        <v>4</v>
      </c>
      <c r="H12" s="28" t="n">
        <v>5</v>
      </c>
      <c r="I12" s="28" t="n">
        <v>6</v>
      </c>
      <c r="J12" s="28" t="n">
        <v>7</v>
      </c>
      <c r="K12" s="31" t="n">
        <v>8</v>
      </c>
      <c r="L12" s="28" t="n">
        <v>9</v>
      </c>
      <c r="M12" s="28" t="n">
        <v>10</v>
      </c>
      <c r="N12" s="28" t="n">
        <v>11</v>
      </c>
      <c r="O12" s="28" t="n">
        <v>12</v>
      </c>
      <c r="P12" s="28" t="n">
        <v>13</v>
      </c>
      <c r="Q12" s="28" t="n">
        <v>14</v>
      </c>
      <c r="R12" s="28" t="n">
        <v>15</v>
      </c>
      <c r="S12" s="28" t="s">
        <v>29</v>
      </c>
      <c r="T12" s="27"/>
      <c r="U12" s="27"/>
    </row>
    <row r="13" customFormat="false" ht="19.85" hidden="false" customHeight="true" outlineLevel="0" collapsed="false">
      <c r="A13" s="32" t="n">
        <v>1</v>
      </c>
      <c r="B13" s="33" t="n">
        <v>123456</v>
      </c>
      <c r="C13" s="34" t="s">
        <v>30</v>
      </c>
      <c r="D13" s="12" t="n">
        <v>180</v>
      </c>
      <c r="E13" s="12" t="n">
        <v>173</v>
      </c>
      <c r="F13" s="12" t="n">
        <v>147</v>
      </c>
      <c r="G13" s="12" t="n">
        <v>152</v>
      </c>
      <c r="H13" s="12" t="n">
        <v>130</v>
      </c>
      <c r="I13" s="12" t="n">
        <v>115</v>
      </c>
      <c r="J13" s="12" t="n">
        <v>105</v>
      </c>
      <c r="K13" s="35" t="n">
        <v>100</v>
      </c>
      <c r="L13" s="8" t="n">
        <v>96</v>
      </c>
      <c r="M13" s="8" t="n">
        <v>92</v>
      </c>
      <c r="N13" s="30" t="n">
        <v>87</v>
      </c>
      <c r="O13" s="30" t="n">
        <v>80</v>
      </c>
      <c r="P13" s="30" t="n">
        <v>67</v>
      </c>
      <c r="Q13" s="30" t="n">
        <v>42</v>
      </c>
      <c r="R13" s="30" t="n">
        <v>20</v>
      </c>
      <c r="S13" s="36" t="n">
        <f aca="false">AVERAGE(D13:R13)</f>
        <v>105.733333333333</v>
      </c>
      <c r="T13" s="37" t="n">
        <f aca="false">COUNT(D13:R13)</f>
        <v>15</v>
      </c>
      <c r="U13" s="38" t="n">
        <f aca="false">S13-U$8</f>
        <v>-24.2666666666667</v>
      </c>
    </row>
    <row r="14" customFormat="false" ht="19.85" hidden="false" customHeight="true" outlineLevel="0" collapsed="false">
      <c r="A14" s="32" t="n">
        <v>2</v>
      </c>
      <c r="B14" s="33" t="n">
        <v>234567</v>
      </c>
      <c r="C14" s="34" t="s">
        <v>30</v>
      </c>
      <c r="D14" s="12" t="n">
        <v>186</v>
      </c>
      <c r="E14" s="12" t="n">
        <v>179</v>
      </c>
      <c r="F14" s="12" t="n">
        <v>153</v>
      </c>
      <c r="G14" s="12" t="n">
        <v>158</v>
      </c>
      <c r="H14" s="12" t="n">
        <v>136</v>
      </c>
      <c r="I14" s="12" t="n">
        <v>121</v>
      </c>
      <c r="J14" s="12" t="n">
        <v>111</v>
      </c>
      <c r="K14" s="35" t="n">
        <v>106</v>
      </c>
      <c r="L14" s="8" t="n">
        <v>102</v>
      </c>
      <c r="M14" s="8" t="n">
        <v>98</v>
      </c>
      <c r="N14" s="30" t="n">
        <v>93</v>
      </c>
      <c r="O14" s="30" t="n">
        <v>86</v>
      </c>
      <c r="P14" s="30" t="n">
        <v>73</v>
      </c>
      <c r="Q14" s="30" t="n">
        <v>48</v>
      </c>
      <c r="R14" s="30" t="n">
        <v>26</v>
      </c>
      <c r="S14" s="36" t="n">
        <f aca="false">AVERAGE(D14:R14)</f>
        <v>111.733333333333</v>
      </c>
      <c r="T14" s="37" t="n">
        <f aca="false">COUNT(D14:R14)</f>
        <v>15</v>
      </c>
      <c r="U14" s="38" t="n">
        <f aca="false">S14-U$8</f>
        <v>-18.2666666666667</v>
      </c>
    </row>
    <row r="15" customFormat="false" ht="19.85" hidden="false" customHeight="true" outlineLevel="0" collapsed="false">
      <c r="A15" s="32" t="n">
        <v>3</v>
      </c>
      <c r="B15" s="33" t="n">
        <v>345678</v>
      </c>
      <c r="C15" s="34" t="s">
        <v>30</v>
      </c>
      <c r="D15" s="12" t="n">
        <v>191</v>
      </c>
      <c r="E15" s="12" t="n">
        <v>184</v>
      </c>
      <c r="F15" s="12" t="n">
        <v>158</v>
      </c>
      <c r="G15" s="12" t="n">
        <v>163</v>
      </c>
      <c r="H15" s="12" t="n">
        <v>141</v>
      </c>
      <c r="I15" s="12" t="n">
        <v>126</v>
      </c>
      <c r="J15" s="12" t="n">
        <v>116</v>
      </c>
      <c r="K15" s="35" t="n">
        <v>110</v>
      </c>
      <c r="L15" s="8" t="n">
        <v>107</v>
      </c>
      <c r="M15" s="8" t="n">
        <v>103</v>
      </c>
      <c r="N15" s="30" t="n">
        <v>98</v>
      </c>
      <c r="O15" s="30" t="n">
        <v>91</v>
      </c>
      <c r="P15" s="30" t="n">
        <v>78</v>
      </c>
      <c r="Q15" s="30" t="n">
        <v>53</v>
      </c>
      <c r="R15" s="30" t="n">
        <v>31</v>
      </c>
      <c r="S15" s="36" t="n">
        <f aca="false">AVERAGE(D15:R15)</f>
        <v>116.666666666667</v>
      </c>
      <c r="T15" s="37" t="n">
        <f aca="false">COUNT(D15:R15)</f>
        <v>15</v>
      </c>
      <c r="U15" s="38" t="n">
        <f aca="false">S15-U$8</f>
        <v>-13.3333333333333</v>
      </c>
    </row>
    <row r="16" customFormat="false" ht="19.85" hidden="false" customHeight="true" outlineLevel="0" collapsed="false">
      <c r="A16" s="32" t="n">
        <v>4</v>
      </c>
      <c r="B16" s="33" t="n">
        <v>345687</v>
      </c>
      <c r="C16" s="34" t="s">
        <v>30</v>
      </c>
      <c r="D16" s="12" t="n">
        <v>228</v>
      </c>
      <c r="E16" s="12" t="n">
        <v>221</v>
      </c>
      <c r="F16" s="12" t="n">
        <v>195</v>
      </c>
      <c r="G16" s="12" t="n">
        <v>200</v>
      </c>
      <c r="H16" s="12" t="n">
        <v>178</v>
      </c>
      <c r="I16" s="12" t="n">
        <v>163</v>
      </c>
      <c r="J16" s="12" t="n">
        <v>153</v>
      </c>
      <c r="K16" s="35" t="n">
        <v>148</v>
      </c>
      <c r="L16" s="8" t="n">
        <v>144</v>
      </c>
      <c r="M16" s="8" t="n">
        <v>140</v>
      </c>
      <c r="N16" s="30" t="n">
        <v>135</v>
      </c>
      <c r="O16" s="30" t="n">
        <v>128</v>
      </c>
      <c r="P16" s="30" t="n">
        <v>115</v>
      </c>
      <c r="Q16" s="30" t="n">
        <v>90</v>
      </c>
      <c r="R16" s="30" t="n">
        <v>68</v>
      </c>
      <c r="S16" s="36" t="n">
        <f aca="false">AVERAGE(D16:R16)</f>
        <v>153.733333333333</v>
      </c>
      <c r="T16" s="37" t="n">
        <f aca="false">COUNT(D16:R16)</f>
        <v>15</v>
      </c>
      <c r="U16" s="38" t="n">
        <f aca="false">S16-U$8</f>
        <v>23.7333333333333</v>
      </c>
    </row>
    <row r="17" customFormat="false" ht="19.85" hidden="false" customHeight="true" outlineLevel="0" collapsed="false">
      <c r="A17" s="32" t="n">
        <v>5</v>
      </c>
      <c r="B17" s="33" t="n">
        <v>345679</v>
      </c>
      <c r="C17" s="34" t="s">
        <v>30</v>
      </c>
      <c r="D17" s="12" t="n">
        <v>204</v>
      </c>
      <c r="E17" s="12" t="n">
        <v>197</v>
      </c>
      <c r="F17" s="12" t="n">
        <v>171</v>
      </c>
      <c r="G17" s="12" t="n">
        <v>176</v>
      </c>
      <c r="H17" s="12" t="n">
        <v>154</v>
      </c>
      <c r="I17" s="12" t="n">
        <v>139</v>
      </c>
      <c r="J17" s="12" t="n">
        <v>129</v>
      </c>
      <c r="K17" s="35" t="n">
        <v>124</v>
      </c>
      <c r="L17" s="8" t="n">
        <v>120</v>
      </c>
      <c r="M17" s="8" t="n">
        <v>116</v>
      </c>
      <c r="N17" s="30" t="n">
        <v>111</v>
      </c>
      <c r="O17" s="30" t="n">
        <v>104</v>
      </c>
      <c r="P17" s="30" t="n">
        <v>91</v>
      </c>
      <c r="Q17" s="30" t="n">
        <v>66</v>
      </c>
      <c r="R17" s="30" t="n">
        <v>44</v>
      </c>
      <c r="S17" s="36" t="n">
        <f aca="false">AVERAGE(D17:R17)</f>
        <v>129.733333333333</v>
      </c>
      <c r="T17" s="37" t="n">
        <f aca="false">COUNT(D17:R17)</f>
        <v>15</v>
      </c>
      <c r="U17" s="38" t="n">
        <f aca="false">S17-U$8</f>
        <v>-0.26666666666668</v>
      </c>
    </row>
    <row r="18" customFormat="false" ht="19.85" hidden="false" customHeight="true" outlineLevel="0" collapsed="false">
      <c r="A18" s="32" t="n">
        <v>6</v>
      </c>
      <c r="B18" s="33" t="n">
        <v>345680</v>
      </c>
      <c r="C18" s="34" t="s">
        <v>30</v>
      </c>
      <c r="D18" s="12" t="n">
        <v>197</v>
      </c>
      <c r="E18" s="12" t="n">
        <v>190</v>
      </c>
      <c r="F18" s="12" t="n">
        <v>164</v>
      </c>
      <c r="G18" s="12" t="n">
        <v>169</v>
      </c>
      <c r="H18" s="12" t="n">
        <v>147</v>
      </c>
      <c r="I18" s="12" t="n">
        <v>132</v>
      </c>
      <c r="J18" s="12" t="n">
        <v>122</v>
      </c>
      <c r="K18" s="35" t="n">
        <v>119</v>
      </c>
      <c r="L18" s="8" t="n">
        <v>113</v>
      </c>
      <c r="M18" s="8" t="n">
        <v>109</v>
      </c>
      <c r="N18" s="30" t="n">
        <v>104</v>
      </c>
      <c r="O18" s="30" t="n">
        <v>97</v>
      </c>
      <c r="P18" s="30" t="n">
        <v>84</v>
      </c>
      <c r="Q18" s="30" t="n">
        <v>59</v>
      </c>
      <c r="R18" s="30" t="n">
        <v>37</v>
      </c>
      <c r="S18" s="36" t="n">
        <f aca="false">AVERAGE(D18:R18)</f>
        <v>122.866666666667</v>
      </c>
      <c r="T18" s="37" t="n">
        <f aca="false">COUNT(D18:R18)</f>
        <v>15</v>
      </c>
      <c r="U18" s="38" t="n">
        <f aca="false">S18-U$8</f>
        <v>-7.13333333333334</v>
      </c>
    </row>
    <row r="19" customFormat="false" ht="19.85" hidden="false" customHeight="true" outlineLevel="0" collapsed="false">
      <c r="A19" s="32" t="n">
        <v>7</v>
      </c>
      <c r="B19" s="33" t="n">
        <v>345681</v>
      </c>
      <c r="C19" s="34" t="s">
        <v>30</v>
      </c>
      <c r="D19" s="12" t="n">
        <v>234</v>
      </c>
      <c r="E19" s="12" t="n">
        <v>227</v>
      </c>
      <c r="F19" s="12" t="n">
        <v>201</v>
      </c>
      <c r="G19" s="12" t="n">
        <v>206</v>
      </c>
      <c r="H19" s="12" t="n">
        <v>184</v>
      </c>
      <c r="I19" s="12" t="n">
        <v>169</v>
      </c>
      <c r="J19" s="12" t="n">
        <v>159</v>
      </c>
      <c r="K19" s="35" t="n">
        <v>154</v>
      </c>
      <c r="L19" s="8" t="n">
        <v>150</v>
      </c>
      <c r="M19" s="8" t="n">
        <v>146</v>
      </c>
      <c r="N19" s="30" t="n">
        <v>141</v>
      </c>
      <c r="O19" s="30" t="n">
        <v>134</v>
      </c>
      <c r="P19" s="30" t="n">
        <v>121</v>
      </c>
      <c r="Q19" s="30" t="n">
        <v>96</v>
      </c>
      <c r="R19" s="30" t="n">
        <v>74</v>
      </c>
      <c r="S19" s="36" t="n">
        <f aca="false">AVERAGE(D19:R19)</f>
        <v>159.733333333333</v>
      </c>
      <c r="T19" s="37" t="n">
        <f aca="false">COUNT(D19:R19)</f>
        <v>15</v>
      </c>
      <c r="U19" s="38" t="n">
        <f aca="false">S19-U$8</f>
        <v>29.7333333333333</v>
      </c>
    </row>
    <row r="20" customFormat="false" ht="19.85" hidden="false" customHeight="true" outlineLevel="0" collapsed="false">
      <c r="A20" s="32" t="n">
        <v>8</v>
      </c>
      <c r="B20" s="33" t="n">
        <v>345682</v>
      </c>
      <c r="C20" s="34" t="s">
        <v>30</v>
      </c>
      <c r="D20" s="12" t="n">
        <v>215</v>
      </c>
      <c r="E20" s="12" t="n">
        <v>208</v>
      </c>
      <c r="F20" s="12" t="n">
        <v>182</v>
      </c>
      <c r="G20" s="12" t="n">
        <v>187</v>
      </c>
      <c r="H20" s="12" t="n">
        <v>165</v>
      </c>
      <c r="I20" s="12" t="n">
        <v>150</v>
      </c>
      <c r="J20" s="12" t="n">
        <v>140</v>
      </c>
      <c r="K20" s="35" t="n">
        <v>135</v>
      </c>
      <c r="L20" s="8" t="n">
        <v>131</v>
      </c>
      <c r="M20" s="8" t="n">
        <v>127</v>
      </c>
      <c r="N20" s="30" t="n">
        <v>122</v>
      </c>
      <c r="O20" s="30" t="n">
        <v>115</v>
      </c>
      <c r="P20" s="30" t="n">
        <v>102</v>
      </c>
      <c r="Q20" s="30" t="n">
        <v>77</v>
      </c>
      <c r="R20" s="30" t="n">
        <v>55</v>
      </c>
      <c r="S20" s="36" t="n">
        <f aca="false">AVERAGE(D20:R20)</f>
        <v>140.733333333333</v>
      </c>
      <c r="T20" s="37" t="n">
        <f aca="false">COUNT(D20:R20)</f>
        <v>15</v>
      </c>
      <c r="U20" s="38" t="n">
        <f aca="false">S20-U$8</f>
        <v>10.7333333333333</v>
      </c>
    </row>
    <row r="21" customFormat="false" ht="19.85" hidden="false" customHeight="true" outlineLevel="0" collapsed="false">
      <c r="A21" s="32" t="n">
        <v>9</v>
      </c>
      <c r="B21" s="33" t="n">
        <v>345683</v>
      </c>
      <c r="C21" s="34" t="s">
        <v>30</v>
      </c>
      <c r="D21" s="12" t="n">
        <v>241</v>
      </c>
      <c r="E21" s="12" t="n">
        <v>224</v>
      </c>
      <c r="F21" s="12" t="n">
        <v>209</v>
      </c>
      <c r="G21" s="12" t="n">
        <v>192</v>
      </c>
      <c r="H21" s="12" t="n">
        <v>178</v>
      </c>
      <c r="I21" s="12" t="n">
        <v>171</v>
      </c>
      <c r="J21" s="12" t="n">
        <v>162</v>
      </c>
      <c r="K21" s="35" t="n">
        <v>159</v>
      </c>
      <c r="L21" s="8" t="n">
        <v>157</v>
      </c>
      <c r="M21" s="8" t="n">
        <v>150</v>
      </c>
      <c r="N21" s="30" t="n">
        <v>140</v>
      </c>
      <c r="O21" s="30" t="n">
        <v>124</v>
      </c>
      <c r="P21" s="30" t="n">
        <v>103</v>
      </c>
      <c r="Q21" s="30" t="n">
        <v>86</v>
      </c>
      <c r="R21" s="30" t="n">
        <v>59</v>
      </c>
      <c r="S21" s="36" t="n">
        <f aca="false">AVERAGE(D21:R21)</f>
        <v>157</v>
      </c>
      <c r="T21" s="37" t="n">
        <f aca="false">COUNT(D21:R21)</f>
        <v>15</v>
      </c>
      <c r="U21" s="38" t="n">
        <f aca="false">S21-U$8</f>
        <v>27</v>
      </c>
    </row>
    <row r="22" customFormat="false" ht="19.85" hidden="false" customHeight="true" outlineLevel="0" collapsed="false">
      <c r="A22" s="32" t="n">
        <v>10</v>
      </c>
      <c r="B22" s="33" t="n">
        <v>345684</v>
      </c>
      <c r="C22" s="34" t="s">
        <v>30</v>
      </c>
      <c r="D22" s="12" t="n">
        <v>209</v>
      </c>
      <c r="E22" s="12" t="n">
        <v>202</v>
      </c>
      <c r="F22" s="12" t="n">
        <v>176</v>
      </c>
      <c r="G22" s="12" t="n">
        <v>181</v>
      </c>
      <c r="H22" s="12" t="n">
        <v>159</v>
      </c>
      <c r="I22" s="12" t="n">
        <v>144</v>
      </c>
      <c r="J22" s="12" t="n">
        <v>134</v>
      </c>
      <c r="K22" s="35" t="n">
        <v>129</v>
      </c>
      <c r="L22" s="8" t="n">
        <v>125</v>
      </c>
      <c r="M22" s="8" t="n">
        <v>121</v>
      </c>
      <c r="N22" s="30" t="n">
        <v>116</v>
      </c>
      <c r="O22" s="30" t="n">
        <v>109</v>
      </c>
      <c r="P22" s="30" t="n">
        <v>96</v>
      </c>
      <c r="Q22" s="30" t="n">
        <v>71</v>
      </c>
      <c r="R22" s="30" t="n">
        <v>49</v>
      </c>
      <c r="S22" s="36" t="n">
        <f aca="false">AVERAGE(D22:R22)</f>
        <v>134.733333333333</v>
      </c>
      <c r="T22" s="37" t="n">
        <f aca="false">COUNT(D22:R22)</f>
        <v>15</v>
      </c>
      <c r="U22" s="38" t="n">
        <f aca="false">S22-U$8</f>
        <v>4.73333333333332</v>
      </c>
    </row>
    <row r="23" customFormat="false" ht="15.6" hidden="false" customHeight="true" outlineLevel="0" collapsed="false">
      <c r="A23" s="39"/>
      <c r="B23" s="39"/>
      <c r="C23" s="39"/>
      <c r="D23" s="40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2"/>
      <c r="P23" s="43"/>
      <c r="Q23" s="43"/>
      <c r="R23" s="43"/>
      <c r="S23" s="44"/>
      <c r="T23" s="45" t="n">
        <f aca="false">SUM(T13:T22)</f>
        <v>150</v>
      </c>
      <c r="U23" s="44"/>
    </row>
    <row r="24" customFormat="false" ht="22.7" hidden="false" customHeight="true" outlineLevel="0" collapsed="false">
      <c r="A24" s="18" t="s">
        <v>31</v>
      </c>
      <c r="B24" s="46"/>
      <c r="C24" s="47"/>
      <c r="D24" s="47"/>
      <c r="E24" s="48"/>
      <c r="F24" s="48"/>
      <c r="G24" s="48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7"/>
      <c r="S24" s="50"/>
      <c r="T24" s="23" t="s">
        <v>32</v>
      </c>
      <c r="U24" s="38" t="n">
        <f aca="false">MAX(U13:U22)</f>
        <v>29.7333333333333</v>
      </c>
    </row>
    <row r="25" customFormat="false" ht="22.7" hidden="false" customHeight="true" outlineLevel="0" collapsed="false">
      <c r="A25" s="18" t="s">
        <v>33</v>
      </c>
      <c r="B25" s="46"/>
      <c r="C25" s="47"/>
      <c r="D25" s="47"/>
      <c r="E25" s="48"/>
      <c r="F25" s="48"/>
      <c r="G25" s="48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7"/>
      <c r="S25" s="50"/>
      <c r="T25" s="23" t="s">
        <v>34</v>
      </c>
      <c r="U25" s="38" t="n">
        <f aca="false">MIN(U13:U22)</f>
        <v>-24.2666666666667</v>
      </c>
    </row>
    <row r="26" customFormat="false" ht="22.7" hidden="false" customHeight="true" outlineLevel="0" collapsed="false">
      <c r="A26" s="18" t="s">
        <v>35</v>
      </c>
      <c r="B26" s="51"/>
      <c r="C26" s="47"/>
      <c r="D26" s="47"/>
      <c r="E26" s="48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7"/>
      <c r="S26" s="47"/>
      <c r="T26" s="47"/>
      <c r="U26" s="47"/>
    </row>
    <row r="27" customFormat="false" ht="17" hidden="false" customHeight="true" outlineLevel="0" collapsed="false">
      <c r="A27" s="52"/>
      <c r="B27" s="52" t="s">
        <v>36</v>
      </c>
      <c r="C27" s="52"/>
      <c r="D27" s="53"/>
      <c r="E27" s="52"/>
      <c r="F27" s="54"/>
      <c r="G27" s="54"/>
      <c r="H27" s="52"/>
      <c r="I27" s="52"/>
      <c r="J27" s="55" t="s">
        <v>37</v>
      </c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</row>
    <row r="29" customFormat="false" ht="14.65" hidden="false" customHeight="tru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56"/>
    </row>
    <row r="30" customFormat="false" ht="17" hidden="false" customHeight="true" outlineLevel="0" collapsed="false"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</row>
    <row r="31" customFormat="false" ht="17" hidden="false" customHeight="true" outlineLevel="0" collapsed="false"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</row>
    <row r="32" customFormat="false" ht="17" hidden="false" customHeight="true" outlineLevel="0" collapsed="false"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</row>
    <row r="33" customFormat="false" ht="17" hidden="false" customHeight="true" outlineLevel="0" collapsed="false">
      <c r="C33" s="0"/>
      <c r="D33" s="0"/>
      <c r="E33" s="0"/>
      <c r="F33" s="0"/>
      <c r="G33" s="0"/>
      <c r="H33" s="0"/>
      <c r="I33" s="0"/>
    </row>
  </sheetData>
  <sheetProtection sheet="true" objects="true" scenarios="true"/>
  <mergeCells count="12">
    <mergeCell ref="G1:I1"/>
    <mergeCell ref="N1:P1"/>
    <mergeCell ref="T1:U1"/>
    <mergeCell ref="R3:S3"/>
    <mergeCell ref="L4:M4"/>
    <mergeCell ref="C6:F6"/>
    <mergeCell ref="L6:M6"/>
    <mergeCell ref="L8:M8"/>
    <mergeCell ref="A10:A11"/>
    <mergeCell ref="D10:S11"/>
    <mergeCell ref="T10:T12"/>
    <mergeCell ref="U10:U12"/>
  </mergeCells>
  <printOptions headings="false" gridLines="false" gridLinesSet="true" horizontalCentered="false" verticalCentered="false"/>
  <pageMargins left="0.39375" right="0.39375" top="0.39375" bottom="0.393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W34"/>
  <sheetViews>
    <sheetView showFormulas="false" showGridLines="true" showRowColHeaders="true" showZeros="true" rightToLeft="false" tabSelected="false" showOutlineSymbols="true" defaultGridColor="true" view="normal" topLeftCell="A4" colorId="64" zoomScale="120" zoomScaleNormal="120" zoomScalePageLayoutView="100" workbookViewId="0">
      <selection pane="topLeft" activeCell="H8" activeCellId="0" sqref="H8"/>
    </sheetView>
  </sheetViews>
  <sheetFormatPr defaultColWidth="8.0703125" defaultRowHeight="17" zeroHeight="false" outlineLevelRow="0" outlineLevelCol="0"/>
  <cols>
    <col collapsed="false" customWidth="true" hidden="false" outlineLevel="0" max="1" min="1" style="1" width="7.6"/>
    <col collapsed="false" customWidth="true" hidden="false" outlineLevel="0" max="2" min="2" style="1" width="10.54"/>
    <col collapsed="false" customWidth="true" hidden="false" outlineLevel="0" max="3" min="3" style="1" width="9.42"/>
    <col collapsed="false" customWidth="true" hidden="false" outlineLevel="0" max="4" min="4" style="1" width="3.74"/>
    <col collapsed="false" customWidth="true" hidden="false" outlineLevel="0" max="19" min="5" style="1" width="3.73"/>
    <col collapsed="false" customWidth="true" hidden="false" outlineLevel="0" max="20" min="20" style="1" width="7.84"/>
    <col collapsed="false" customWidth="true" hidden="false" outlineLevel="0" max="21" min="21" style="1" width="6.57"/>
    <col collapsed="false" customWidth="true" hidden="false" outlineLevel="0" max="22" min="22" style="1" width="12.46"/>
    <col collapsed="false" customWidth="true" hidden="false" outlineLevel="0" max="23" min="23" style="1" width="8.95"/>
    <col collapsed="false" customWidth="true" hidden="false" outlineLevel="0" max="24" min="24" style="1" width="7.05"/>
    <col collapsed="false" customWidth="true" hidden="false" outlineLevel="0" max="25" min="25" style="1" width="7.31"/>
    <col collapsed="false" customWidth="false" hidden="false" outlineLevel="0" max="249" min="26" style="1" width="8.05"/>
    <col collapsed="false" customWidth="false" hidden="false" outlineLevel="0" max="257" min="250" style="2" width="8.05"/>
  </cols>
  <sheetData>
    <row r="1" s="60" customFormat="true" ht="14.65" hidden="false" customHeight="true" outlineLevel="0" collapsed="false">
      <c r="A1" s="3" t="s">
        <v>0</v>
      </c>
      <c r="B1" s="3"/>
      <c r="C1" s="3"/>
      <c r="D1" s="54"/>
      <c r="E1" s="54"/>
      <c r="F1" s="54"/>
      <c r="G1" s="54"/>
      <c r="H1" s="5" t="n">
        <v>45931</v>
      </c>
      <c r="I1" s="5"/>
      <c r="J1" s="5"/>
      <c r="K1" s="57"/>
      <c r="L1" s="57"/>
      <c r="M1" s="57"/>
      <c r="N1" s="7" t="s">
        <v>1</v>
      </c>
      <c r="O1" s="58" t="str">
        <f aca="false">100м!N1</f>
        <v>ОБРАЗЕЦ</v>
      </c>
      <c r="P1" s="58"/>
      <c r="Q1" s="58"/>
      <c r="R1" s="58"/>
      <c r="S1" s="10"/>
      <c r="T1" s="10"/>
      <c r="U1" s="59" t="s">
        <v>3</v>
      </c>
      <c r="V1" s="37" t="str">
        <f aca="false">100м!T1</f>
        <v>ОБРАЗЕЦ</v>
      </c>
      <c r="W1" s="37"/>
    </row>
    <row r="2" s="60" customFormat="true" ht="14.65" hidden="false" customHeight="true" outlineLevel="0" collapsed="false">
      <c r="A2" s="61" t="str">
        <f aca="false">100м!A2</f>
        <v>Тема: Экспериментальные стрельбы «Превышение на дистанции 10 и 20 м»</v>
      </c>
      <c r="B2" s="15"/>
      <c r="C2" s="16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19"/>
      <c r="S2" s="19"/>
      <c r="T2" s="52"/>
      <c r="U2" s="52"/>
      <c r="V2" s="52"/>
      <c r="W2" s="62"/>
    </row>
    <row r="3" customFormat="false" ht="12.75" hidden="false" customHeight="true" outlineLevel="0" collapsed="false">
      <c r="A3" s="3"/>
      <c r="B3" s="7"/>
      <c r="C3" s="57"/>
      <c r="D3" s="7"/>
      <c r="E3" s="19"/>
      <c r="F3" s="54"/>
      <c r="G3" s="57"/>
      <c r="H3" s="57"/>
      <c r="I3" s="18"/>
      <c r="J3" s="19"/>
      <c r="K3" s="18"/>
      <c r="L3" s="54"/>
      <c r="M3" s="54"/>
      <c r="N3" s="54"/>
      <c r="O3" s="18"/>
      <c r="P3" s="52"/>
      <c r="Q3" s="63"/>
      <c r="R3" s="20"/>
      <c r="S3" s="20"/>
      <c r="T3" s="20"/>
      <c r="U3" s="52"/>
      <c r="V3" s="52"/>
      <c r="W3" s="52"/>
    </row>
    <row r="4" customFormat="false" ht="12.75" hidden="false" customHeight="true" outlineLevel="0" collapsed="false">
      <c r="A4" s="3"/>
      <c r="B4" s="7" t="s">
        <v>5</v>
      </c>
      <c r="C4" s="12" t="s">
        <v>6</v>
      </c>
      <c r="D4" s="7"/>
      <c r="E4" s="19"/>
      <c r="F4" s="4"/>
      <c r="G4" s="4"/>
      <c r="H4" s="4"/>
      <c r="I4" s="18"/>
      <c r="J4" s="19"/>
      <c r="K4" s="57"/>
      <c r="L4" s="0"/>
      <c r="M4" s="0"/>
      <c r="N4" s="7" t="s">
        <v>7</v>
      </c>
      <c r="O4" s="12" t="s">
        <v>8</v>
      </c>
      <c r="P4" s="12"/>
      <c r="Q4" s="12"/>
      <c r="R4" s="20"/>
      <c r="S4" s="20"/>
      <c r="T4" s="57"/>
      <c r="U4" s="57"/>
      <c r="V4" s="7" t="s">
        <v>9</v>
      </c>
      <c r="W4" s="12" t="s">
        <v>10</v>
      </c>
    </row>
    <row r="5" customFormat="false" ht="12.75" hidden="false" customHeight="true" outlineLevel="0" collapsed="false">
      <c r="A5" s="3"/>
      <c r="B5" s="18"/>
      <c r="C5" s="4"/>
      <c r="D5" s="7"/>
      <c r="E5" s="19"/>
      <c r="F5" s="4"/>
      <c r="G5" s="4"/>
      <c r="H5" s="4"/>
      <c r="I5" s="18"/>
      <c r="J5" s="19"/>
      <c r="K5" s="57"/>
      <c r="L5" s="0"/>
      <c r="M5" s="0"/>
      <c r="N5" s="18"/>
      <c r="O5" s="4"/>
      <c r="P5" s="4"/>
      <c r="Q5" s="18"/>
      <c r="R5" s="20"/>
      <c r="S5" s="20"/>
      <c r="T5" s="57"/>
      <c r="U5" s="57"/>
      <c r="V5" s="16"/>
      <c r="W5" s="16"/>
    </row>
    <row r="6" customFormat="false" ht="12.75" hidden="false" customHeight="true" outlineLevel="0" collapsed="false">
      <c r="A6" s="3"/>
      <c r="B6" s="59" t="s">
        <v>11</v>
      </c>
      <c r="C6" s="64" t="str">
        <f aca="false">100м!C6</f>
        <v>лёжа с упором магазина</v>
      </c>
      <c r="D6" s="64"/>
      <c r="E6" s="64"/>
      <c r="F6" s="64"/>
      <c r="G6" s="64"/>
      <c r="H6" s="4"/>
      <c r="I6" s="18"/>
      <c r="J6" s="19"/>
      <c r="K6" s="57"/>
      <c r="L6" s="0"/>
      <c r="M6" s="0"/>
      <c r="N6" s="7" t="s">
        <v>13</v>
      </c>
      <c r="O6" s="12" t="s">
        <v>14</v>
      </c>
      <c r="P6" s="12"/>
      <c r="Q6" s="12"/>
      <c r="R6" s="20"/>
      <c r="S6" s="20"/>
      <c r="T6" s="57"/>
      <c r="U6" s="57"/>
      <c r="V6" s="7" t="s">
        <v>15</v>
      </c>
      <c r="W6" s="12" t="s">
        <v>16</v>
      </c>
    </row>
    <row r="7" customFormat="false" ht="12.75" hidden="false" customHeight="true" outlineLevel="0" collapsed="false">
      <c r="A7" s="3"/>
      <c r="B7" s="7"/>
      <c r="C7" s="57"/>
      <c r="D7" s="7"/>
      <c r="E7" s="19"/>
      <c r="F7" s="54"/>
      <c r="G7" s="57"/>
      <c r="H7" s="57"/>
      <c r="I7" s="18"/>
      <c r="J7" s="19"/>
      <c r="K7" s="18"/>
      <c r="L7" s="0"/>
      <c r="M7" s="0"/>
      <c r="N7" s="54"/>
      <c r="O7" s="54"/>
      <c r="P7" s="54"/>
      <c r="Q7" s="18"/>
      <c r="R7" s="20"/>
      <c r="S7" s="20"/>
      <c r="T7" s="20"/>
      <c r="U7" s="52"/>
      <c r="V7" s="52"/>
      <c r="W7" s="52"/>
    </row>
    <row r="8" customFormat="false" ht="12.75" hidden="false" customHeight="true" outlineLevel="0" collapsed="false">
      <c r="A8" s="3"/>
      <c r="B8" s="23" t="s">
        <v>17</v>
      </c>
      <c r="C8" s="58" t="n">
        <f aca="false">100м!C8</f>
        <v>3</v>
      </c>
      <c r="D8" s="57"/>
      <c r="E8" s="19"/>
      <c r="F8" s="54"/>
      <c r="G8" s="54"/>
      <c r="H8" s="24"/>
      <c r="I8" s="57"/>
      <c r="J8" s="57"/>
      <c r="K8" s="57"/>
      <c r="L8" s="0"/>
      <c r="M8" s="0"/>
      <c r="N8" s="7" t="s">
        <v>18</v>
      </c>
      <c r="O8" s="8" t="n">
        <v>10</v>
      </c>
      <c r="P8" s="8"/>
      <c r="Q8" s="8"/>
      <c r="R8" s="57"/>
      <c r="S8" s="57"/>
      <c r="T8" s="52"/>
      <c r="U8" s="52"/>
      <c r="V8" s="63" t="s">
        <v>38</v>
      </c>
      <c r="W8" s="12" t="n">
        <v>-26</v>
      </c>
    </row>
    <row r="9" customFormat="false" ht="12.75" hidden="false" customHeight="true" outlineLevel="0" collapsed="false">
      <c r="A9" s="3"/>
      <c r="B9" s="19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63"/>
      <c r="R9" s="20"/>
      <c r="S9" s="52"/>
      <c r="T9" s="52"/>
      <c r="U9" s="52"/>
      <c r="V9" s="52"/>
      <c r="W9" s="52"/>
    </row>
    <row r="10" customFormat="false" ht="19.85" hidden="false" customHeight="true" outlineLevel="0" collapsed="false">
      <c r="A10" s="26" t="s">
        <v>20</v>
      </c>
      <c r="B10" s="27" t="s">
        <v>21</v>
      </c>
      <c r="C10" s="28" t="s">
        <v>22</v>
      </c>
      <c r="D10" s="29" t="s">
        <v>23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7" t="s">
        <v>24</v>
      </c>
      <c r="V10" s="65" t="n">
        <f aca="false">$O$8/100м!L8</f>
        <v>0.1</v>
      </c>
      <c r="W10" s="27" t="s">
        <v>39</v>
      </c>
    </row>
    <row r="11" customFormat="false" ht="19.85" hidden="false" customHeight="true" outlineLevel="0" collapsed="false">
      <c r="A11" s="26"/>
      <c r="B11" s="27" t="str">
        <f aca="false">100м!B11</f>
        <v>АК74М</v>
      </c>
      <c r="C11" s="27" t="str">
        <f aca="false">100м!C11</f>
        <v>открытый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7"/>
      <c r="V11" s="37" t="str">
        <f aca="false">100м!U10</f>
        <v>Вертикальное отклонение СТП от КТ, мм</v>
      </c>
      <c r="W11" s="27"/>
    </row>
    <row r="12" customFormat="false" ht="19.85" hidden="false" customHeight="true" outlineLevel="0" collapsed="false">
      <c r="A12" s="26" t="s">
        <v>28</v>
      </c>
      <c r="B12" s="27" t="s">
        <v>28</v>
      </c>
      <c r="C12" s="28" t="s">
        <v>28</v>
      </c>
      <c r="D12" s="28" t="n">
        <v>1</v>
      </c>
      <c r="E12" s="28" t="n">
        <v>2</v>
      </c>
      <c r="F12" s="28" t="n">
        <v>3</v>
      </c>
      <c r="G12" s="28" t="n">
        <v>4</v>
      </c>
      <c r="H12" s="28" t="n">
        <v>5</v>
      </c>
      <c r="I12" s="28" t="n">
        <v>6</v>
      </c>
      <c r="J12" s="28" t="n">
        <v>7</v>
      </c>
      <c r="K12" s="28" t="n">
        <v>8</v>
      </c>
      <c r="L12" s="28" t="n">
        <v>9</v>
      </c>
      <c r="M12" s="28" t="n">
        <v>10</v>
      </c>
      <c r="N12" s="28" t="n">
        <v>11</v>
      </c>
      <c r="O12" s="28" t="n">
        <v>12</v>
      </c>
      <c r="P12" s="28" t="n">
        <v>13</v>
      </c>
      <c r="Q12" s="28" t="n">
        <v>14</v>
      </c>
      <c r="R12" s="28" t="n">
        <v>15</v>
      </c>
      <c r="S12" s="28" t="n">
        <v>16</v>
      </c>
      <c r="T12" s="28" t="s">
        <v>29</v>
      </c>
      <c r="U12" s="27"/>
      <c r="V12" s="37"/>
      <c r="W12" s="27"/>
    </row>
    <row r="13" customFormat="false" ht="19.85" hidden="false" customHeight="true" outlineLevel="0" collapsed="false">
      <c r="A13" s="66" t="n">
        <f aca="false">100м!A13</f>
        <v>1</v>
      </c>
      <c r="B13" s="67" t="n">
        <f aca="false">100м!B13</f>
        <v>123456</v>
      </c>
      <c r="C13" s="68" t="str">
        <f aca="false">100м!C13</f>
        <v>-</v>
      </c>
      <c r="D13" s="69" t="n">
        <v>-32</v>
      </c>
      <c r="E13" s="69" t="n">
        <v>-17</v>
      </c>
      <c r="F13" s="69" t="n">
        <v>-47</v>
      </c>
      <c r="G13" s="69" t="n">
        <v>-18</v>
      </c>
      <c r="H13" s="69" t="n">
        <v>-46</v>
      </c>
      <c r="I13" s="8" t="n">
        <v>-19</v>
      </c>
      <c r="J13" s="8" t="n">
        <v>-45</v>
      </c>
      <c r="K13" s="8" t="n">
        <v>-20</v>
      </c>
      <c r="L13" s="69" t="n">
        <v>-44</v>
      </c>
      <c r="M13" s="69" t="n">
        <v>-21</v>
      </c>
      <c r="N13" s="69" t="n">
        <v>-43</v>
      </c>
      <c r="O13" s="70" t="n">
        <v>-22</v>
      </c>
      <c r="P13" s="70" t="n">
        <v>-41</v>
      </c>
      <c r="Q13" s="70" t="n">
        <v>-23</v>
      </c>
      <c r="R13" s="70" t="n">
        <v>-40</v>
      </c>
      <c r="S13" s="70" t="n">
        <v>-24</v>
      </c>
      <c r="T13" s="36" t="n">
        <f aca="false">AVERAGE(D13:S13)</f>
        <v>-31.375</v>
      </c>
      <c r="U13" s="37" t="n">
        <f aca="false">COUNT(D13:S13)</f>
        <v>16</v>
      </c>
      <c r="V13" s="71" t="n">
        <f aca="false">100м!U13*V$10</f>
        <v>-2.42666666666667</v>
      </c>
      <c r="W13" s="72" t="n">
        <f aca="false">T13-V13</f>
        <v>-28.9483333333333</v>
      </c>
    </row>
    <row r="14" customFormat="false" ht="19.85" hidden="false" customHeight="true" outlineLevel="0" collapsed="false">
      <c r="A14" s="66" t="n">
        <f aca="false">100м!A14</f>
        <v>2</v>
      </c>
      <c r="B14" s="67" t="n">
        <f aca="false">100м!B14</f>
        <v>234567</v>
      </c>
      <c r="C14" s="68" t="str">
        <f aca="false">100м!C14</f>
        <v>-</v>
      </c>
      <c r="D14" s="69" t="n">
        <v>-31</v>
      </c>
      <c r="E14" s="69" t="n">
        <v>-16</v>
      </c>
      <c r="F14" s="69" t="n">
        <v>-46</v>
      </c>
      <c r="G14" s="69" t="n">
        <v>-17</v>
      </c>
      <c r="H14" s="69" t="n">
        <v>-45</v>
      </c>
      <c r="I14" s="8" t="n">
        <v>-18</v>
      </c>
      <c r="J14" s="8" t="n">
        <v>-44</v>
      </c>
      <c r="K14" s="8" t="n">
        <v>-19</v>
      </c>
      <c r="L14" s="69" t="n">
        <v>-43</v>
      </c>
      <c r="M14" s="69" t="n">
        <v>-20</v>
      </c>
      <c r="N14" s="69" t="n">
        <v>-42</v>
      </c>
      <c r="O14" s="70" t="n">
        <v>-21</v>
      </c>
      <c r="P14" s="70" t="n">
        <v>-40</v>
      </c>
      <c r="Q14" s="70" t="n">
        <v>-22</v>
      </c>
      <c r="R14" s="70" t="n">
        <v>-39</v>
      </c>
      <c r="S14" s="70" t="n">
        <v>-23</v>
      </c>
      <c r="T14" s="36" t="n">
        <f aca="false">AVERAGE(D14:S14)</f>
        <v>-30.375</v>
      </c>
      <c r="U14" s="37" t="n">
        <f aca="false">COUNT(D14:S14)</f>
        <v>16</v>
      </c>
      <c r="V14" s="71" t="n">
        <f aca="false">100м!U14*V$10</f>
        <v>-1.82666666666667</v>
      </c>
      <c r="W14" s="72" t="n">
        <f aca="false">T14-V14</f>
        <v>-28.5483333333333</v>
      </c>
    </row>
    <row r="15" customFormat="false" ht="19.85" hidden="false" customHeight="true" outlineLevel="0" collapsed="false">
      <c r="A15" s="66" t="n">
        <f aca="false">100м!A15</f>
        <v>3</v>
      </c>
      <c r="B15" s="67" t="n">
        <f aca="false">100м!B15</f>
        <v>345678</v>
      </c>
      <c r="C15" s="68" t="str">
        <f aca="false">100м!C15</f>
        <v>-</v>
      </c>
      <c r="D15" s="69" t="n">
        <v>-30</v>
      </c>
      <c r="E15" s="69" t="n">
        <v>-15</v>
      </c>
      <c r="F15" s="69" t="n">
        <v>-45</v>
      </c>
      <c r="G15" s="69" t="n">
        <v>-16</v>
      </c>
      <c r="H15" s="69" t="n">
        <v>-44</v>
      </c>
      <c r="I15" s="8" t="n">
        <v>-17</v>
      </c>
      <c r="J15" s="8" t="n">
        <v>-43</v>
      </c>
      <c r="K15" s="8" t="n">
        <v>-18</v>
      </c>
      <c r="L15" s="69" t="n">
        <v>-42</v>
      </c>
      <c r="M15" s="69" t="n">
        <v>-19</v>
      </c>
      <c r="N15" s="69" t="n">
        <v>-41</v>
      </c>
      <c r="O15" s="70" t="n">
        <v>-20</v>
      </c>
      <c r="P15" s="70" t="n">
        <v>-39</v>
      </c>
      <c r="Q15" s="70" t="n">
        <v>-21</v>
      </c>
      <c r="R15" s="70" t="n">
        <v>-38</v>
      </c>
      <c r="S15" s="70" t="n">
        <v>-22</v>
      </c>
      <c r="T15" s="36" t="n">
        <f aca="false">AVERAGE(D15:S15)</f>
        <v>-29.375</v>
      </c>
      <c r="U15" s="37" t="n">
        <f aca="false">COUNT(D15:S15)</f>
        <v>16</v>
      </c>
      <c r="V15" s="71" t="n">
        <f aca="false">100м!U15*V$10</f>
        <v>-1.33333333333333</v>
      </c>
      <c r="W15" s="72" t="n">
        <f aca="false">T15-V15</f>
        <v>-28.0416666666667</v>
      </c>
    </row>
    <row r="16" customFormat="false" ht="19.85" hidden="false" customHeight="true" outlineLevel="0" collapsed="false">
      <c r="A16" s="66" t="n">
        <f aca="false">100м!A16</f>
        <v>4</v>
      </c>
      <c r="B16" s="67" t="n">
        <f aca="false">100м!B16</f>
        <v>345687</v>
      </c>
      <c r="C16" s="68" t="str">
        <f aca="false">100м!C16</f>
        <v>-</v>
      </c>
      <c r="D16" s="69" t="n">
        <v>-18</v>
      </c>
      <c r="E16" s="69" t="n">
        <v>-3</v>
      </c>
      <c r="F16" s="69" t="n">
        <v>-33</v>
      </c>
      <c r="G16" s="69" t="n">
        <v>-4</v>
      </c>
      <c r="H16" s="69" t="n">
        <v>-32</v>
      </c>
      <c r="I16" s="8" t="n">
        <v>-5</v>
      </c>
      <c r="J16" s="8" t="n">
        <v>-31</v>
      </c>
      <c r="K16" s="8" t="n">
        <v>-6</v>
      </c>
      <c r="L16" s="69" t="n">
        <v>-30</v>
      </c>
      <c r="M16" s="69" t="n">
        <v>-7</v>
      </c>
      <c r="N16" s="69" t="n">
        <v>-29</v>
      </c>
      <c r="O16" s="70" t="n">
        <v>-8</v>
      </c>
      <c r="P16" s="70" t="n">
        <v>-27</v>
      </c>
      <c r="Q16" s="70" t="n">
        <v>-9</v>
      </c>
      <c r="R16" s="70" t="n">
        <v>-26</v>
      </c>
      <c r="S16" s="70" t="n">
        <v>-10</v>
      </c>
      <c r="T16" s="36" t="n">
        <f aca="false">AVERAGE(D16:S16)</f>
        <v>-17.375</v>
      </c>
      <c r="U16" s="37" t="n">
        <f aca="false">COUNT(D16:S16)</f>
        <v>16</v>
      </c>
      <c r="V16" s="71" t="n">
        <f aca="false">100м!U16*V$10</f>
        <v>2.37333333333333</v>
      </c>
      <c r="W16" s="72" t="n">
        <f aca="false">T16-V16</f>
        <v>-19.7483333333333</v>
      </c>
    </row>
    <row r="17" customFormat="false" ht="19.85" hidden="false" customHeight="true" outlineLevel="0" collapsed="false">
      <c r="A17" s="66" t="n">
        <f aca="false">100м!A17</f>
        <v>5</v>
      </c>
      <c r="B17" s="67" t="n">
        <f aca="false">100м!B17</f>
        <v>345679</v>
      </c>
      <c r="C17" s="68" t="str">
        <f aca="false">100м!C17</f>
        <v>-</v>
      </c>
      <c r="D17" s="69" t="n">
        <v>-29</v>
      </c>
      <c r="E17" s="69" t="n">
        <v>-14</v>
      </c>
      <c r="F17" s="69" t="n">
        <v>-44</v>
      </c>
      <c r="G17" s="69" t="n">
        <v>-15</v>
      </c>
      <c r="H17" s="69" t="n">
        <v>-43</v>
      </c>
      <c r="I17" s="8" t="n">
        <v>-16</v>
      </c>
      <c r="J17" s="8" t="n">
        <v>-42</v>
      </c>
      <c r="K17" s="8" t="n">
        <v>-17</v>
      </c>
      <c r="L17" s="69" t="n">
        <v>-41</v>
      </c>
      <c r="M17" s="69" t="n">
        <v>-18</v>
      </c>
      <c r="N17" s="69" t="n">
        <v>-40</v>
      </c>
      <c r="O17" s="70" t="n">
        <v>-19</v>
      </c>
      <c r="P17" s="70" t="n">
        <v>-38</v>
      </c>
      <c r="Q17" s="70" t="n">
        <v>-20</v>
      </c>
      <c r="R17" s="70" t="n">
        <v>-37</v>
      </c>
      <c r="S17" s="70" t="n">
        <v>-21</v>
      </c>
      <c r="T17" s="36" t="n">
        <f aca="false">AVERAGE(D17:S17)</f>
        <v>-28.375</v>
      </c>
      <c r="U17" s="37" t="n">
        <f aca="false">COUNT(D17:S17)</f>
        <v>16</v>
      </c>
      <c r="V17" s="71" t="n">
        <f aca="false">100м!U17*V$10</f>
        <v>-0.026666666666668</v>
      </c>
      <c r="W17" s="72" t="n">
        <f aca="false">T17-V17</f>
        <v>-28.3483333333333</v>
      </c>
    </row>
    <row r="18" customFormat="false" ht="19.85" hidden="false" customHeight="true" outlineLevel="0" collapsed="false">
      <c r="A18" s="66" t="n">
        <f aca="false">100м!A18</f>
        <v>6</v>
      </c>
      <c r="B18" s="67" t="n">
        <f aca="false">100м!B18</f>
        <v>345680</v>
      </c>
      <c r="C18" s="68" t="str">
        <f aca="false">100м!C18</f>
        <v>-</v>
      </c>
      <c r="D18" s="69" t="n">
        <v>-25</v>
      </c>
      <c r="E18" s="69" t="n">
        <v>-10</v>
      </c>
      <c r="F18" s="69" t="n">
        <v>-40</v>
      </c>
      <c r="G18" s="69" t="n">
        <v>-11</v>
      </c>
      <c r="H18" s="69" t="n">
        <v>-39</v>
      </c>
      <c r="I18" s="8" t="n">
        <v>-12</v>
      </c>
      <c r="J18" s="8" t="n">
        <v>-38</v>
      </c>
      <c r="K18" s="8" t="n">
        <v>-13</v>
      </c>
      <c r="L18" s="69" t="n">
        <v>-37</v>
      </c>
      <c r="M18" s="69" t="n">
        <v>-14</v>
      </c>
      <c r="N18" s="69" t="n">
        <v>-36</v>
      </c>
      <c r="O18" s="70" t="n">
        <v>-15</v>
      </c>
      <c r="P18" s="70" t="n">
        <v>-34</v>
      </c>
      <c r="Q18" s="70" t="n">
        <v>-16</v>
      </c>
      <c r="R18" s="70" t="n">
        <v>-33</v>
      </c>
      <c r="S18" s="70" t="n">
        <v>-17</v>
      </c>
      <c r="T18" s="36" t="n">
        <f aca="false">AVERAGE(D18:S18)</f>
        <v>-24.375</v>
      </c>
      <c r="U18" s="37" t="n">
        <f aca="false">COUNT(D18:S18)</f>
        <v>16</v>
      </c>
      <c r="V18" s="71" t="n">
        <f aca="false">100м!U18*V$10</f>
        <v>-0.713333333333334</v>
      </c>
      <c r="W18" s="72" t="n">
        <f aca="false">T18-V18</f>
        <v>-23.6616666666667</v>
      </c>
    </row>
    <row r="19" customFormat="false" ht="19.85" hidden="false" customHeight="true" outlineLevel="0" collapsed="false">
      <c r="A19" s="66" t="n">
        <f aca="false">100м!A19</f>
        <v>7</v>
      </c>
      <c r="B19" s="67" t="n">
        <f aca="false">100м!B19</f>
        <v>345681</v>
      </c>
      <c r="C19" s="68" t="str">
        <f aca="false">100м!C19</f>
        <v>-</v>
      </c>
      <c r="D19" s="69" t="n">
        <v>-21</v>
      </c>
      <c r="E19" s="69" t="n">
        <v>-6</v>
      </c>
      <c r="F19" s="69" t="n">
        <v>-36</v>
      </c>
      <c r="G19" s="69" t="n">
        <v>-7</v>
      </c>
      <c r="H19" s="69" t="n">
        <v>-35</v>
      </c>
      <c r="I19" s="8" t="n">
        <v>-8</v>
      </c>
      <c r="J19" s="8" t="n">
        <v>-34</v>
      </c>
      <c r="K19" s="8" t="n">
        <v>-9</v>
      </c>
      <c r="L19" s="69" t="n">
        <v>-33</v>
      </c>
      <c r="M19" s="69" t="n">
        <v>-10</v>
      </c>
      <c r="N19" s="69" t="n">
        <v>-32</v>
      </c>
      <c r="O19" s="70" t="n">
        <v>-11</v>
      </c>
      <c r="P19" s="70" t="n">
        <v>-30</v>
      </c>
      <c r="Q19" s="70" t="n">
        <v>-12</v>
      </c>
      <c r="R19" s="70" t="n">
        <v>-29</v>
      </c>
      <c r="S19" s="70" t="n">
        <v>-13</v>
      </c>
      <c r="T19" s="36" t="n">
        <f aca="false">AVERAGE(D19:S19)</f>
        <v>-20.375</v>
      </c>
      <c r="U19" s="37" t="n">
        <f aca="false">COUNT(D19:S19)</f>
        <v>16</v>
      </c>
      <c r="V19" s="71" t="n">
        <f aca="false">100м!U19*V$10</f>
        <v>2.97333333333333</v>
      </c>
      <c r="W19" s="72" t="n">
        <f aca="false">T19-V19</f>
        <v>-23.3483333333333</v>
      </c>
    </row>
    <row r="20" customFormat="false" ht="19.85" hidden="false" customHeight="true" outlineLevel="0" collapsed="false">
      <c r="A20" s="66" t="n">
        <f aca="false">100м!A20</f>
        <v>8</v>
      </c>
      <c r="B20" s="67" t="n">
        <f aca="false">100м!B20</f>
        <v>345682</v>
      </c>
      <c r="C20" s="68" t="str">
        <f aca="false">100м!C20</f>
        <v>-</v>
      </c>
      <c r="D20" s="69" t="n">
        <v>-20</v>
      </c>
      <c r="E20" s="69" t="n">
        <v>-5</v>
      </c>
      <c r="F20" s="69" t="n">
        <v>-35</v>
      </c>
      <c r="G20" s="69" t="n">
        <v>-6</v>
      </c>
      <c r="H20" s="69" t="n">
        <v>-34</v>
      </c>
      <c r="I20" s="8" t="n">
        <v>-7</v>
      </c>
      <c r="J20" s="8" t="n">
        <v>-33</v>
      </c>
      <c r="K20" s="8" t="n">
        <v>-8</v>
      </c>
      <c r="L20" s="69" t="n">
        <v>-32</v>
      </c>
      <c r="M20" s="69" t="n">
        <v>-9</v>
      </c>
      <c r="N20" s="69" t="n">
        <v>-31</v>
      </c>
      <c r="O20" s="70" t="n">
        <v>-10</v>
      </c>
      <c r="P20" s="70" t="n">
        <v>-29</v>
      </c>
      <c r="Q20" s="70" t="n">
        <v>-11</v>
      </c>
      <c r="R20" s="70" t="n">
        <v>-28</v>
      </c>
      <c r="S20" s="70" t="n">
        <v>-12</v>
      </c>
      <c r="T20" s="36" t="n">
        <f aca="false">AVERAGE(D20:S20)</f>
        <v>-19.375</v>
      </c>
      <c r="U20" s="37" t="n">
        <f aca="false">COUNT(D20:S20)</f>
        <v>16</v>
      </c>
      <c r="V20" s="71" t="n">
        <f aca="false">100м!U20*V$10</f>
        <v>1.07333333333333</v>
      </c>
      <c r="W20" s="72" t="n">
        <f aca="false">T20-V20</f>
        <v>-20.4483333333333</v>
      </c>
    </row>
    <row r="21" customFormat="false" ht="19.85" hidden="false" customHeight="true" outlineLevel="0" collapsed="false">
      <c r="A21" s="66" t="n">
        <f aca="false">100м!A21</f>
        <v>9</v>
      </c>
      <c r="B21" s="67" t="n">
        <f aca="false">100м!B21</f>
        <v>345683</v>
      </c>
      <c r="C21" s="68" t="str">
        <f aca="false">100м!C21</f>
        <v>-</v>
      </c>
      <c r="D21" s="69" t="n">
        <v>-19</v>
      </c>
      <c r="E21" s="69" t="n">
        <v>-4</v>
      </c>
      <c r="F21" s="69" t="n">
        <v>-34</v>
      </c>
      <c r="G21" s="69" t="n">
        <v>-5</v>
      </c>
      <c r="H21" s="69" t="n">
        <v>-33</v>
      </c>
      <c r="I21" s="8" t="n">
        <v>-6</v>
      </c>
      <c r="J21" s="8" t="n">
        <v>-32</v>
      </c>
      <c r="K21" s="8" t="n">
        <v>-7</v>
      </c>
      <c r="L21" s="69" t="n">
        <v>-31</v>
      </c>
      <c r="M21" s="69" t="n">
        <v>-8</v>
      </c>
      <c r="N21" s="69" t="n">
        <v>-30</v>
      </c>
      <c r="O21" s="70" t="n">
        <v>-9</v>
      </c>
      <c r="P21" s="70" t="n">
        <v>-28</v>
      </c>
      <c r="Q21" s="70" t="n">
        <v>-10</v>
      </c>
      <c r="R21" s="70" t="n">
        <v>-27</v>
      </c>
      <c r="S21" s="70" t="n">
        <v>-11</v>
      </c>
      <c r="T21" s="36" t="n">
        <f aca="false">AVERAGE(D21:S21)</f>
        <v>-18.375</v>
      </c>
      <c r="U21" s="37" t="n">
        <f aca="false">COUNT(D21:S21)</f>
        <v>16</v>
      </c>
      <c r="V21" s="71" t="n">
        <f aca="false">100м!U21*V$10</f>
        <v>2.7</v>
      </c>
      <c r="W21" s="72" t="n">
        <f aca="false">T21-V21</f>
        <v>-21.075</v>
      </c>
    </row>
    <row r="22" customFormat="false" ht="19.85" hidden="false" customHeight="true" outlineLevel="0" collapsed="false">
      <c r="A22" s="66" t="n">
        <f aca="false">100м!A22</f>
        <v>10</v>
      </c>
      <c r="B22" s="67" t="n">
        <f aca="false">100м!B22</f>
        <v>345684</v>
      </c>
      <c r="C22" s="68" t="str">
        <f aca="false">100м!C22</f>
        <v>-</v>
      </c>
      <c r="D22" s="69" t="n">
        <v>-34</v>
      </c>
      <c r="E22" s="69" t="n">
        <v>-19</v>
      </c>
      <c r="F22" s="69" t="n">
        <v>-49</v>
      </c>
      <c r="G22" s="69" t="n">
        <v>-20</v>
      </c>
      <c r="H22" s="69" t="n">
        <v>-48</v>
      </c>
      <c r="I22" s="8" t="n">
        <v>-21</v>
      </c>
      <c r="J22" s="8" t="n">
        <v>-47</v>
      </c>
      <c r="K22" s="8" t="n">
        <v>-22</v>
      </c>
      <c r="L22" s="69" t="n">
        <v>-46</v>
      </c>
      <c r="M22" s="69" t="n">
        <v>-23</v>
      </c>
      <c r="N22" s="69" t="n">
        <v>-45</v>
      </c>
      <c r="O22" s="70" t="n">
        <v>-24</v>
      </c>
      <c r="P22" s="70" t="n">
        <v>-43</v>
      </c>
      <c r="Q22" s="70" t="n">
        <v>-25</v>
      </c>
      <c r="R22" s="70" t="n">
        <v>-42</v>
      </c>
      <c r="S22" s="70" t="n">
        <v>-26</v>
      </c>
      <c r="T22" s="36" t="n">
        <f aca="false">AVERAGE(D22:S22)</f>
        <v>-33.375</v>
      </c>
      <c r="U22" s="37" t="n">
        <f aca="false">COUNT(D22:S22)</f>
        <v>16</v>
      </c>
      <c r="V22" s="71" t="n">
        <f aca="false">100м!U22*V$10</f>
        <v>0.473333333333332</v>
      </c>
      <c r="W22" s="72" t="n">
        <f aca="false">T22-V22</f>
        <v>-33.8483333333333</v>
      </c>
    </row>
    <row r="23" customFormat="false" ht="15.6" hidden="false" customHeight="true" outlineLevel="0" collapsed="false">
      <c r="A23" s="39"/>
      <c r="B23" s="39"/>
      <c r="C23" s="39"/>
      <c r="D23" s="40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2"/>
      <c r="P23" s="43"/>
      <c r="Q23" s="43"/>
      <c r="R23" s="43"/>
      <c r="S23" s="43"/>
      <c r="T23" s="44"/>
      <c r="U23" s="45" t="n">
        <f aca="false">SUM(U13:U22)</f>
        <v>160</v>
      </c>
      <c r="V23" s="40"/>
      <c r="W23" s="73" t="n">
        <f aca="false">AVERAGE(W13:W22)</f>
        <v>-25.6016666666667</v>
      </c>
    </row>
    <row r="24" customFormat="false" ht="22.7" hidden="false" customHeight="true" outlineLevel="0" collapsed="false">
      <c r="A24" s="18" t="s">
        <v>31</v>
      </c>
      <c r="B24" s="46"/>
      <c r="C24" s="47"/>
      <c r="D24" s="48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</row>
    <row r="25" customFormat="false" ht="22.7" hidden="false" customHeight="true" outlineLevel="0" collapsed="false">
      <c r="A25" s="18" t="s">
        <v>33</v>
      </c>
      <c r="B25" s="46"/>
      <c r="C25" s="47"/>
      <c r="D25" s="48"/>
      <c r="E25" s="48"/>
      <c r="F25" s="48"/>
      <c r="G25" s="48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</row>
    <row r="26" customFormat="false" ht="22.7" hidden="false" customHeight="true" outlineLevel="0" collapsed="false">
      <c r="A26" s="18" t="s">
        <v>35</v>
      </c>
      <c r="B26" s="51"/>
      <c r="C26" s="47"/>
      <c r="D26" s="48"/>
      <c r="E26" s="48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</row>
    <row r="27" customFormat="false" ht="17" hidden="false" customHeight="true" outlineLevel="0" collapsed="false">
      <c r="A27" s="52"/>
      <c r="B27" s="52" t="s">
        <v>36</v>
      </c>
      <c r="C27" s="52"/>
      <c r="D27" s="53"/>
      <c r="E27" s="52"/>
      <c r="F27" s="0"/>
      <c r="G27" s="54"/>
      <c r="H27" s="52"/>
      <c r="I27" s="52"/>
      <c r="J27" s="52"/>
      <c r="K27" s="52"/>
      <c r="L27" s="55" t="s">
        <v>37</v>
      </c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</row>
    <row r="29" customFormat="false" ht="17" hidden="false" customHeight="tru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56"/>
    </row>
    <row r="30" customFormat="false" ht="17" hidden="false" customHeight="tru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56"/>
    </row>
    <row r="31" customFormat="false" ht="17" hidden="false" customHeight="tru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74"/>
      <c r="N31" s="74"/>
    </row>
    <row r="32" customFormat="false" ht="17" hidden="false" customHeight="tru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74"/>
      <c r="N32" s="74"/>
    </row>
    <row r="33" customFormat="false" ht="17" hidden="false" customHeight="tru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74"/>
      <c r="N33" s="74"/>
    </row>
    <row r="34" customFormat="false" ht="17" hidden="false" customHeight="tru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</sheetData>
  <sheetProtection sheet="true" objects="true" scenarios="true"/>
  <mergeCells count="14">
    <mergeCell ref="H1:J1"/>
    <mergeCell ref="O1:R1"/>
    <mergeCell ref="V1:W1"/>
    <mergeCell ref="R2:S2"/>
    <mergeCell ref="R3:T3"/>
    <mergeCell ref="O4:Q4"/>
    <mergeCell ref="C6:G6"/>
    <mergeCell ref="O6:Q6"/>
    <mergeCell ref="O8:Q8"/>
    <mergeCell ref="A10:A11"/>
    <mergeCell ref="D10:T11"/>
    <mergeCell ref="U10:U12"/>
    <mergeCell ref="W10:W12"/>
    <mergeCell ref="V11:V12"/>
  </mergeCells>
  <printOptions headings="false" gridLines="false" gridLinesSet="true" horizontalCentered="false" verticalCentered="false"/>
  <pageMargins left="0.39375" right="0.39375" top="0.39375" bottom="0.393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Таблица</Template>
  <TotalTime>664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2025-10-01T07:12:02Z</dcterms:created>
  <dc:creator/>
  <dc:description/>
  <dc:language>ru-RU</dc:language>
  <cp:lastModifiedBy>Виктор Алексеевич Сватеев</cp:lastModifiedBy>
  <dcterms:modified xsi:type="dcterms:W3CDTF">2025-10-08T10:18:43Z</dcterms:modified>
  <cp:revision>183</cp:revision>
  <dc:subject/>
  <dc:title>Таблица</dc:title>
</cp:coreProperties>
</file>